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82\1 výzva\"/>
    </mc:Choice>
  </mc:AlternateContent>
  <xr:revisionPtr revIDLastSave="0" documentId="13_ncr:1_{CB4FB537-E952-4575-90DE-B59383A0A5D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0" i="1" l="1"/>
  <c r="T20" i="1"/>
  <c r="S21" i="1"/>
  <c r="T21" i="1"/>
  <c r="S22" i="1"/>
  <c r="T22" i="1"/>
  <c r="P20" i="1"/>
  <c r="P21" i="1"/>
  <c r="P22" i="1"/>
  <c r="S16" i="1"/>
  <c r="T16" i="1"/>
  <c r="S17" i="1"/>
  <c r="T17" i="1"/>
  <c r="P16" i="1"/>
  <c r="P17" i="1"/>
  <c r="T8" i="1"/>
  <c r="T9" i="1"/>
  <c r="S11" i="1"/>
  <c r="S14" i="1"/>
  <c r="T18" i="1"/>
  <c r="S19" i="1"/>
  <c r="T7" i="1"/>
  <c r="T14" i="1"/>
  <c r="S15" i="1"/>
  <c r="T15" i="1"/>
  <c r="S18" i="1"/>
  <c r="P14" i="1"/>
  <c r="P15" i="1"/>
  <c r="P18" i="1"/>
  <c r="P19" i="1"/>
  <c r="S13" i="1"/>
  <c r="T13" i="1"/>
  <c r="P13" i="1"/>
  <c r="S10" i="1"/>
  <c r="P8" i="1"/>
  <c r="P9" i="1"/>
  <c r="P10" i="1"/>
  <c r="P11" i="1"/>
  <c r="S8" i="1"/>
  <c r="T12" i="1"/>
  <c r="P7" i="1"/>
  <c r="P12" i="1"/>
  <c r="Q25" i="1" l="1"/>
  <c r="T19" i="1"/>
  <c r="T11" i="1"/>
  <c r="T10" i="1"/>
  <c r="S9" i="1"/>
  <c r="S7" i="1"/>
  <c r="S12" i="1"/>
  <c r="R25" i="1" l="1"/>
</calcChain>
</file>

<file path=xl/sharedStrings.xml><?xml version="1.0" encoding="utf-8"?>
<sst xmlns="http://schemas.openxmlformats.org/spreadsheetml/2006/main" count="119" uniqueCount="83">
  <si>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</si>
  <si>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</si>
  <si>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</si>
  <si>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</si>
  <si>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</si>
  <si>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</si>
  <si>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</si>
  <si>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</si>
  <si>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</si>
  <si>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</si>
  <si>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</si>
  <si>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</si>
  <si>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30233000-1 - Archivovací a čtecí zařízení </t>
  </si>
  <si>
    <t xml:space="preserve">30233132-5 - Diskové jednotky </t>
  </si>
  <si>
    <t>30233180-6 - Archivační zařízení flash paměť</t>
  </si>
  <si>
    <t>30234600-4 - Flash paměť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</si>
  <si>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</si>
  <si>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</si>
  <si>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</si>
  <si>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 xml:space="preserve">30237461-8 - Programovatelné klávesnice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</si>
  <si>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</si>
  <si>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</si>
  <si>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</si>
  <si>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</si>
  <si>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</si>
  <si>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</si>
  <si>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</si>
  <si>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</si>
  <si>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</si>
  <si>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</si>
  <si>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</si>
  <si>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</si>
  <si>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</si>
  <si>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</si>
  <si>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</si>
  <si>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</si>
  <si>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</si>
  <si>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</si>
  <si>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</si>
  <si>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 xml:space="preserve">30200000-1 - Počítače </t>
  </si>
  <si>
    <t xml:space="preserve">Příloha č. 2 Kupní smlouvy - technická specifikace
Výpočetní technika (III.) 082 - 2024 </t>
  </si>
  <si>
    <t xml:space="preserve">Adaptér USB 3.0 </t>
  </si>
  <si>
    <t xml:space="preserve">USB FLASH DISK </t>
  </si>
  <si>
    <t>REDUKCE - výstup HDMI</t>
  </si>
  <si>
    <t>USB 3.0 redukce na HDMI se zvukem</t>
  </si>
  <si>
    <t>Ivana Jílková,
Tel.: 737574516, 
37763 1085</t>
  </si>
  <si>
    <t>Univerzitní 22, 
301 00 Plzeň, 
Fakulta strojní - Projektové centrum,
místnost UF 234</t>
  </si>
  <si>
    <t>21 dní</t>
  </si>
  <si>
    <t>Společná faktura</t>
  </si>
  <si>
    <t>Pokud financováno z projektových prostředků, pak ŘEŠITEL uvede: NÁZEV A ČÍSLO DOTAČNÍHO PROJEKTU</t>
  </si>
  <si>
    <t>Síťový adaptér USB.
Délka min. 15 cm
Konektory min.: USB 3.0, Ethernet RJ45.
Rychlý Ethernet.
Hliníkové pouzdro.
LED diody - informující o správném zapojení.</t>
  </si>
  <si>
    <t xml:space="preserve">Bezdrátová myš </t>
  </si>
  <si>
    <t>Min. 3 tlačítka, napájení: 1x AA baterie.</t>
  </si>
  <si>
    <t>Monitor  LCD 24"</t>
  </si>
  <si>
    <t>Počítač včetně klávesnice a myši</t>
  </si>
  <si>
    <t>Výkon procesoru v Passmark CPU více než 21 000 bodů (platné ke dni 10.1.2024), minimálně 6 jader.
Operační paměť typu DDR4 minimálně 16 GB.
Grafická karta integrovaná v CPU.
SSD disk o kapacitě minimálně 512 GB.
Minimálně 6 USB portů, z toho minimálně 2 USB 3.0 porty.
Minimálně 4x slot na RAM.
V předním panelu minimálně 4x USB 3.2.
Podpora bootování z USB.
Síťová karta 1 Gb/s Ethernet s podporou PXE.
Grafický výstup DVI nebo Displayport.
CZ klávesnice s integrovanou čtečkou kontaktních čipových karet.
Optická myš 3tl./kolečko.
Operační systém Windows 64-bit (Windows 10 nebo vyšší, nesmí to být licence typu K12 (EDU), upřednostňujeme originální SW. V případě second-hand-sw musí být splněny tyto podmínky: Přenositelná licence, SW byl uveden na trhu EU, musí jít o trvalou licenci, placenou licenci a vyžadujeme potvrzení o odinstalaci všch předchozích uživatelů licence).
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48 měsíců, servis NBD on site.</t>
  </si>
  <si>
    <t>Záruka na zboží 48 měsíců, servis NBD on site.</t>
  </si>
  <si>
    <t>Velikost úhlopříčky 24", rozlišení min. WUXGA (1920x1200), rozhraní DVI nebo displayport, USB hub, jas min. 300 cd/m2, typ panelu IPS. 
Displayport kabel musí byt součástí dodávky.
Zárka 3 roky.</t>
  </si>
  <si>
    <t>Záruka na zboží 36 měsíců.</t>
  </si>
  <si>
    <t>Externí disk</t>
  </si>
  <si>
    <t>Externí disk M.2 s připojením USB-C, typ SSD.
Rozhraní USB 3.2 Gen 2 (USB 3.1).
Rychlost čtení min. 1050MB/s.
Rychlost zápisu min. 1000MB/s.
Kapacita úložiště min. 512GB.
Kapacita disku min. 500GB.
Součástí balení je kabel.
Barva se preferuje růžová.
Materiál plast, hliník.</t>
  </si>
  <si>
    <t>Bezdrátová ergonomická myš</t>
  </si>
  <si>
    <t>Myš vertikální, bezdrátová, optická, citlivost min. 1600 DPI, 6 tlačítek, USB a bezdrátový USB přijímač, barva černá.</t>
  </si>
  <si>
    <t>Bezdrátová klávesnice</t>
  </si>
  <si>
    <t>Klávesnice kancelářská, membránová, bezdrátová, nízkoprofilové klávesy, makro programovatelné klávesy, česká lokalizace kláves, Bluetooth a bezdrátový USB přijímač, tichá, na AAA baterie, barva se preferuje šedá.</t>
  </si>
  <si>
    <t>Adaptér</t>
  </si>
  <si>
    <t>Napájecí adaptér 45 W - vstupní napětí 100 – 240 V, 50 – 60 Hz, délka kabelu min. 1 m, konektor Slim Tip, hmotnost cca 400 g.</t>
  </si>
  <si>
    <t>Napájecí kabel</t>
  </si>
  <si>
    <t>Napájecí kabel - propojovací, délka min. 1,8 m, male konektor 1x IEC C6 (trojlístek), 1x vidlice typu E, zahnuté zakončení.</t>
  </si>
  <si>
    <t>FLash disk o kapacitě min. 16 GB.
Rozhraní USB 2.0.
Konektor USB-A.
Softwarové AES-256 šifrování, automatické zálohování.
S poutkem na klíče.
Materiál plast.
Rozměry cca 8,6 × 20 × 55 mm (V×Š×D).</t>
  </si>
  <si>
    <t>Výstup HDMI, vstup 3,5 mm jack, vstup VGA.
Přenosová rychlost až 10.2Gb/s.
Rozlišení až FullHD 1920 x 1080.
Jednosměrný přenos, pozlacené konektory, pro televize, monitory a podobná zařízení s VGA konektorem.</t>
  </si>
  <si>
    <t>Datový kabel</t>
  </si>
  <si>
    <t>Redukce umožňující připojit monitor s HDMI konektorem k počítači.</t>
  </si>
  <si>
    <t>Datový kabel 0,5 m - propojovací, male konektory: 2x USB-A (USB 3.2 Gen 1) s přenosovou rychlostí 5 Gbit/s, maximální proud 3 A, s oboustrannou koncovkou, podpora rychlonabíjení a sync &amp; Charge, rovné zakončení, běžný oplet.</t>
  </si>
  <si>
    <t>SSD disk 1TB M.2 2280 (M.2 PCI-Express Gen4) s chladičem</t>
  </si>
  <si>
    <t>Externí box pro M.2 NVMe SSD USB Typ C</t>
  </si>
  <si>
    <t>Podsvícená klávesnice CZ/SK, USB</t>
  </si>
  <si>
    <t>Záruka na zboží 5 let.</t>
  </si>
  <si>
    <t>Dr. Ing. Pavel Šmrha,
Tel.: 606 098 305,
37763 2713</t>
  </si>
  <si>
    <t>Univerzitní 20, 
301 00 Plzeň,
Centrum informatizace a výpočetní techniky - Oddělení Síťové infrastruktury,
místnost UI 413</t>
  </si>
  <si>
    <t>SSD disk M.2 2280, kapacita 1024 GB, M.2 (PCIe 4.0 4x NVMe), 3D NAND.
Rychlost čtení alespoň 7400MB/s.
Rychlost zápisu alespoň 6500MB/s.
Životnost alespoň 1000TBW.
Záruka 5 let.</t>
  </si>
  <si>
    <t>Externí box pro M.2 SSD, rozhraní USB 3.2 Gen2x2 typ-C, interní rozhraní PCIe x4, pro SSD formátu 2280, pasivní chlazení, napájení skrze USB, součástí USB-C na USB-C a USB-C na USB-A kabel.</t>
  </si>
  <si>
    <t>Membránová klávesnice s rychlou odezvou, 5 makro tlačítek, LED podsvícení v 7 barvách s nastavitelnou intenzitou, výkonné spínače, rozhraní USB, pevný a odolný kryt, vylepšená povrchová úprava, layout CZ/SK.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</si>
</sst>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61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left" vertical="top" wrapText="1"/>
    </xf>
    <xf numFmtId="0" fontId="24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21" fillId="4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8" xfId="0" applyNumberForma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25" fillId="4" borderId="19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9" fillId="3" borderId="12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5" fillId="4" borderId="15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14" fillId="6" borderId="17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9" fillId="3" borderId="13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14" fillId="6" borderId="15" xfId="0" applyFont="1" applyFill="1" applyBorder="1" applyAlignment="1" applyProtection="1">
      <alignment horizontal="center" vertical="center" wrapText="1"/>
    </xf>
    <xf numFmtId="0" fontId="14" fillId="3" borderId="15" xfId="0" applyFont="1" applyFill="1" applyBorder="1" applyAlignment="1" applyProtection="1">
      <alignment horizontal="left" vertical="center" wrapText="1" indent="1"/>
    </xf>
    <xf numFmtId="0" fontId="14" fillId="6" borderId="16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25" fillId="4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left" vertical="center" wrapText="1" indent="1"/>
    </xf>
    <xf numFmtId="0" fontId="25" fillId="4" borderId="25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4" fillId="6" borderId="25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 wrapText="1"/>
    </xf>
    <xf numFmtId="0" fontId="8" fillId="3" borderId="2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" fillId="3" borderId="13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0" fontId="25" fillId="4" borderId="21" xfId="0" applyFont="1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center" vertical="center" wrapText="1"/>
    </xf>
    <xf numFmtId="0" fontId="7" fillId="3" borderId="22" xfId="0" applyFont="1" applyFill="1" applyBorder="1" applyAlignment="1" applyProtection="1">
      <alignment horizontal="center" vertical="center" wrapText="1"/>
    </xf>
    <xf numFmtId="0" fontId="14" fillId="6" borderId="22" xfId="0" applyFont="1" applyFill="1" applyBorder="1" applyAlignment="1" applyProtection="1">
      <alignment horizontal="center" vertical="center" wrapText="1"/>
    </xf>
    <xf numFmtId="0" fontId="5" fillId="6" borderId="22" xfId="0" applyFont="1" applyFill="1" applyBorder="1" applyAlignment="1" applyProtection="1">
      <alignment horizontal="center" vertical="center" wrapText="1"/>
    </xf>
    <xf numFmtId="0" fontId="11" fillId="3" borderId="22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9" fillId="3" borderId="22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9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15" fillId="4" borderId="16" xfId="0" applyFont="1" applyFill="1" applyBorder="1" applyAlignment="1" applyProtection="1">
      <alignment horizontal="left" vertical="center" wrapText="1" indent="1"/>
      <protection locked="0"/>
    </xf>
    <xf numFmtId="0" fontId="15" fillId="4" borderId="25" xfId="0" applyFont="1" applyFill="1" applyBorder="1" applyAlignment="1" applyProtection="1">
      <alignment horizontal="left" vertical="center" wrapText="1" indent="1"/>
      <protection locked="0"/>
    </xf>
    <xf numFmtId="0" fontId="15" fillId="4" borderId="21" xfId="0" applyFont="1" applyFill="1" applyBorder="1" applyAlignment="1" applyProtection="1">
      <alignment horizontal="lef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2"/>
  <sheetViews>
    <sheetView tabSelected="1" topLeftCell="G1" zoomScale="60" zoomScaleNormal="60" workbookViewId="0">
      <selection activeCell="Y7" sqref="Y7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49" customWidth="1"/>
    <col min="5" max="5" width="10.5703125" style="22" customWidth="1"/>
    <col min="6" max="6" width="143" style="4" customWidth="1"/>
    <col min="7" max="7" width="32.140625" style="6" customWidth="1"/>
    <col min="8" max="8" width="23.42578125" style="6" customWidth="1"/>
    <col min="9" max="9" width="28.85546875" style="6" customWidth="1"/>
    <col min="10" max="10" width="16.140625" style="4" customWidth="1"/>
    <col min="11" max="11" width="27.42578125" style="1" hidden="1" customWidth="1"/>
    <col min="12" max="12" width="33.140625" style="1" customWidth="1"/>
    <col min="13" max="13" width="22.28515625" style="1" customWidth="1"/>
    <col min="14" max="14" width="39.140625" style="6" customWidth="1"/>
    <col min="15" max="15" width="26" style="6" bestFit="1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140625" style="1" customWidth="1"/>
    <col min="21" max="21" width="11.5703125" style="1" hidden="1" customWidth="1"/>
    <col min="22" max="22" width="40.85546875" style="17" customWidth="1"/>
    <col min="23" max="16384" width="9.140625" style="1"/>
  </cols>
  <sheetData>
    <row r="1" spans="1:22" ht="40.9" customHeight="1" x14ac:dyDescent="0.25">
      <c r="B1" s="2" t="s">
        <v>40</v>
      </c>
      <c r="C1" s="3"/>
      <c r="D1" s="3"/>
      <c r="E1" s="1"/>
      <c r="G1" s="5"/>
      <c r="V1" s="1"/>
    </row>
    <row r="2" spans="1:22" ht="17.25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20</v>
      </c>
      <c r="D6" s="29" t="s">
        <v>4</v>
      </c>
      <c r="E6" s="29" t="s">
        <v>21</v>
      </c>
      <c r="F6" s="29" t="s">
        <v>22</v>
      </c>
      <c r="G6" s="30" t="s">
        <v>31</v>
      </c>
      <c r="H6" s="31" t="s">
        <v>32</v>
      </c>
      <c r="I6" s="32" t="s">
        <v>23</v>
      </c>
      <c r="J6" s="29" t="s">
        <v>24</v>
      </c>
      <c r="K6" s="29" t="s">
        <v>49</v>
      </c>
      <c r="L6" s="33" t="s">
        <v>25</v>
      </c>
      <c r="M6" s="34" t="s">
        <v>26</v>
      </c>
      <c r="N6" s="33" t="s">
        <v>27</v>
      </c>
      <c r="O6" s="29" t="s">
        <v>36</v>
      </c>
      <c r="P6" s="33" t="s">
        <v>28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29</v>
      </c>
      <c r="V6" s="33" t="s">
        <v>30</v>
      </c>
    </row>
    <row r="7" spans="1:22" ht="135.75" customHeight="1" thickTop="1" x14ac:dyDescent="0.25">
      <c r="A7" s="37"/>
      <c r="B7" s="38">
        <v>1</v>
      </c>
      <c r="C7" s="39" t="s">
        <v>41</v>
      </c>
      <c r="D7" s="40">
        <v>2</v>
      </c>
      <c r="E7" s="41" t="s">
        <v>35</v>
      </c>
      <c r="F7" s="42" t="s">
        <v>50</v>
      </c>
      <c r="G7" s="151"/>
      <c r="H7" s="43" t="s">
        <v>37</v>
      </c>
      <c r="I7" s="44" t="s">
        <v>48</v>
      </c>
      <c r="J7" s="45" t="s">
        <v>37</v>
      </c>
      <c r="K7" s="46"/>
      <c r="L7" s="47"/>
      <c r="M7" s="48" t="s">
        <v>45</v>
      </c>
      <c r="N7" s="48" t="s">
        <v>46</v>
      </c>
      <c r="O7" s="49" t="s">
        <v>47</v>
      </c>
      <c r="P7" s="50">
        <f>D7*Q7</f>
        <v>500</v>
      </c>
      <c r="Q7" s="51">
        <v>250</v>
      </c>
      <c r="R7" s="156"/>
      <c r="S7" s="52">
        <f>D7*R7</f>
        <v>0</v>
      </c>
      <c r="T7" s="53" t="str">
        <f t="shared" ref="T7" si="0">IF(ISNUMBER(R7), IF(R7&gt;Q7,"NEVYHOVUJE","VYHOVUJE")," ")</f>
        <v xml:space="preserve"> </v>
      </c>
      <c r="U7" s="54"/>
      <c r="V7" s="55" t="s">
        <v>16</v>
      </c>
    </row>
    <row r="8" spans="1:22" ht="29.25" customHeight="1" x14ac:dyDescent="0.25">
      <c r="A8" s="37"/>
      <c r="B8" s="56">
        <v>2</v>
      </c>
      <c r="C8" s="57" t="s">
        <v>51</v>
      </c>
      <c r="D8" s="58">
        <v>4</v>
      </c>
      <c r="E8" s="59" t="s">
        <v>35</v>
      </c>
      <c r="F8" s="60" t="s">
        <v>52</v>
      </c>
      <c r="G8" s="152"/>
      <c r="H8" s="61" t="s">
        <v>37</v>
      </c>
      <c r="I8" s="62"/>
      <c r="J8" s="63"/>
      <c r="K8" s="64"/>
      <c r="L8" s="65"/>
      <c r="M8" s="66"/>
      <c r="N8" s="66"/>
      <c r="O8" s="67"/>
      <c r="P8" s="68">
        <f>D8*Q8</f>
        <v>680</v>
      </c>
      <c r="Q8" s="69">
        <v>170</v>
      </c>
      <c r="R8" s="157"/>
      <c r="S8" s="70">
        <f>D8*R8</f>
        <v>0</v>
      </c>
      <c r="T8" s="71" t="str">
        <f t="shared" ref="T8:T11" si="1">IF(ISNUMBER(R8), IF(R8&gt;Q8,"NEVYHOVUJE","VYHOVUJE")," ")</f>
        <v xml:space="preserve"> </v>
      </c>
      <c r="U8" s="72"/>
      <c r="V8" s="73" t="s">
        <v>17</v>
      </c>
    </row>
    <row r="9" spans="1:22" ht="60.75" customHeight="1" x14ac:dyDescent="0.25">
      <c r="A9" s="37"/>
      <c r="B9" s="56">
        <v>3</v>
      </c>
      <c r="C9" s="57" t="s">
        <v>53</v>
      </c>
      <c r="D9" s="58">
        <v>4</v>
      </c>
      <c r="E9" s="59" t="s">
        <v>35</v>
      </c>
      <c r="F9" s="60" t="s">
        <v>57</v>
      </c>
      <c r="G9" s="152"/>
      <c r="H9" s="152"/>
      <c r="I9" s="62"/>
      <c r="J9" s="63"/>
      <c r="K9" s="64"/>
      <c r="L9" s="74" t="s">
        <v>58</v>
      </c>
      <c r="M9" s="66"/>
      <c r="N9" s="66"/>
      <c r="O9" s="67"/>
      <c r="P9" s="68">
        <f>D9*Q9</f>
        <v>26000</v>
      </c>
      <c r="Q9" s="69">
        <v>6500</v>
      </c>
      <c r="R9" s="157"/>
      <c r="S9" s="70">
        <f>D9*R9</f>
        <v>0</v>
      </c>
      <c r="T9" s="71" t="str">
        <f t="shared" si="1"/>
        <v xml:space="preserve"> </v>
      </c>
      <c r="U9" s="72"/>
      <c r="V9" s="73" t="s">
        <v>11</v>
      </c>
    </row>
    <row r="10" spans="1:22" ht="374.25" customHeight="1" x14ac:dyDescent="0.25">
      <c r="A10" s="37"/>
      <c r="B10" s="56">
        <v>4</v>
      </c>
      <c r="C10" s="57" t="s">
        <v>54</v>
      </c>
      <c r="D10" s="58">
        <v>3</v>
      </c>
      <c r="E10" s="59" t="s">
        <v>35</v>
      </c>
      <c r="F10" s="60" t="s">
        <v>55</v>
      </c>
      <c r="G10" s="152"/>
      <c r="H10" s="152"/>
      <c r="I10" s="62"/>
      <c r="J10" s="63"/>
      <c r="K10" s="64"/>
      <c r="L10" s="74" t="s">
        <v>56</v>
      </c>
      <c r="M10" s="66"/>
      <c r="N10" s="66"/>
      <c r="O10" s="67"/>
      <c r="P10" s="68">
        <f>D10*Q10</f>
        <v>60000</v>
      </c>
      <c r="Q10" s="69">
        <v>20000</v>
      </c>
      <c r="R10" s="157"/>
      <c r="S10" s="70">
        <f>D10*R10</f>
        <v>0</v>
      </c>
      <c r="T10" s="71" t="str">
        <f t="shared" si="1"/>
        <v xml:space="preserve"> </v>
      </c>
      <c r="U10" s="72"/>
      <c r="V10" s="73" t="s">
        <v>39</v>
      </c>
    </row>
    <row r="11" spans="1:22" ht="171" customHeight="1" x14ac:dyDescent="0.25">
      <c r="A11" s="37"/>
      <c r="B11" s="56">
        <v>5</v>
      </c>
      <c r="C11" s="57" t="s">
        <v>59</v>
      </c>
      <c r="D11" s="58">
        <v>6</v>
      </c>
      <c r="E11" s="59" t="s">
        <v>35</v>
      </c>
      <c r="F11" s="75" t="s">
        <v>60</v>
      </c>
      <c r="G11" s="152"/>
      <c r="H11" s="61" t="s">
        <v>37</v>
      </c>
      <c r="I11" s="62"/>
      <c r="J11" s="63"/>
      <c r="K11" s="64"/>
      <c r="L11" s="76"/>
      <c r="M11" s="66"/>
      <c r="N11" s="66"/>
      <c r="O11" s="67"/>
      <c r="P11" s="68">
        <f>D11*Q11</f>
        <v>9360</v>
      </c>
      <c r="Q11" s="69">
        <v>1560</v>
      </c>
      <c r="R11" s="157"/>
      <c r="S11" s="70">
        <f>D11*R11</f>
        <v>0</v>
      </c>
      <c r="T11" s="71" t="str">
        <f t="shared" si="1"/>
        <v xml:space="preserve"> </v>
      </c>
      <c r="U11" s="72"/>
      <c r="V11" s="73" t="s">
        <v>13</v>
      </c>
    </row>
    <row r="12" spans="1:22" ht="34.5" customHeight="1" x14ac:dyDescent="0.25">
      <c r="A12" s="37"/>
      <c r="B12" s="56">
        <v>6</v>
      </c>
      <c r="C12" s="57" t="s">
        <v>61</v>
      </c>
      <c r="D12" s="58">
        <v>2</v>
      </c>
      <c r="E12" s="59" t="s">
        <v>35</v>
      </c>
      <c r="F12" s="60" t="s">
        <v>62</v>
      </c>
      <c r="G12" s="152"/>
      <c r="H12" s="61" t="s">
        <v>37</v>
      </c>
      <c r="I12" s="62"/>
      <c r="J12" s="63"/>
      <c r="K12" s="64"/>
      <c r="L12" s="77"/>
      <c r="M12" s="66"/>
      <c r="N12" s="66"/>
      <c r="O12" s="67"/>
      <c r="P12" s="68">
        <f>D12*Q12</f>
        <v>840</v>
      </c>
      <c r="Q12" s="69">
        <v>420</v>
      </c>
      <c r="R12" s="157"/>
      <c r="S12" s="70">
        <f>D12*R12</f>
        <v>0</v>
      </c>
      <c r="T12" s="71" t="str">
        <f>IF(ISNUMBER(R12), IF(R12&gt;Q12,"NEVYHOVUJE","VYHOVUJE")," ")</f>
        <v xml:space="preserve"> </v>
      </c>
      <c r="U12" s="72"/>
      <c r="V12" s="73" t="s">
        <v>17</v>
      </c>
    </row>
    <row r="13" spans="1:22" ht="48.75" customHeight="1" x14ac:dyDescent="0.25">
      <c r="A13" s="37"/>
      <c r="B13" s="56">
        <v>7</v>
      </c>
      <c r="C13" s="57" t="s">
        <v>63</v>
      </c>
      <c r="D13" s="58">
        <v>2</v>
      </c>
      <c r="E13" s="59" t="s">
        <v>35</v>
      </c>
      <c r="F13" s="60" t="s">
        <v>64</v>
      </c>
      <c r="G13" s="152"/>
      <c r="H13" s="61" t="s">
        <v>37</v>
      </c>
      <c r="I13" s="62"/>
      <c r="J13" s="63"/>
      <c r="K13" s="64"/>
      <c r="L13" s="77"/>
      <c r="M13" s="66"/>
      <c r="N13" s="66"/>
      <c r="O13" s="67"/>
      <c r="P13" s="68">
        <f>D13*Q13</f>
        <v>2400</v>
      </c>
      <c r="Q13" s="69">
        <v>1200</v>
      </c>
      <c r="R13" s="157"/>
      <c r="S13" s="70">
        <f>D13*R13</f>
        <v>0</v>
      </c>
      <c r="T13" s="71" t="str">
        <f>IF(ISNUMBER(R13), IF(R13&gt;Q13,"NEVYHOVUJE","VYHOVUJE")," ")</f>
        <v xml:space="preserve"> </v>
      </c>
      <c r="U13" s="72"/>
      <c r="V13" s="73" t="s">
        <v>18</v>
      </c>
    </row>
    <row r="14" spans="1:22" ht="29.25" customHeight="1" x14ac:dyDescent="0.25">
      <c r="A14" s="37"/>
      <c r="B14" s="56">
        <v>8</v>
      </c>
      <c r="C14" s="57" t="s">
        <v>65</v>
      </c>
      <c r="D14" s="58">
        <v>1</v>
      </c>
      <c r="E14" s="59" t="s">
        <v>35</v>
      </c>
      <c r="F14" s="60" t="s">
        <v>66</v>
      </c>
      <c r="G14" s="152"/>
      <c r="H14" s="61" t="s">
        <v>37</v>
      </c>
      <c r="I14" s="62"/>
      <c r="J14" s="63"/>
      <c r="K14" s="64"/>
      <c r="L14" s="77"/>
      <c r="M14" s="66"/>
      <c r="N14" s="66"/>
      <c r="O14" s="67"/>
      <c r="P14" s="68">
        <f>D14*Q14</f>
        <v>850</v>
      </c>
      <c r="Q14" s="69">
        <v>850</v>
      </c>
      <c r="R14" s="157"/>
      <c r="S14" s="70">
        <f>D14*R14</f>
        <v>0</v>
      </c>
      <c r="T14" s="71" t="str">
        <f t="shared" ref="T14:T19" si="2">IF(ISNUMBER(R14), IF(R14&gt;Q14,"NEVYHOVUJE","VYHOVUJE")," ")</f>
        <v xml:space="preserve"> </v>
      </c>
      <c r="U14" s="72"/>
      <c r="V14" s="78" t="s">
        <v>16</v>
      </c>
    </row>
    <row r="15" spans="1:22" ht="41.25" customHeight="1" x14ac:dyDescent="0.25">
      <c r="A15" s="37"/>
      <c r="B15" s="56">
        <v>9</v>
      </c>
      <c r="C15" s="57" t="s">
        <v>67</v>
      </c>
      <c r="D15" s="58">
        <v>1</v>
      </c>
      <c r="E15" s="59" t="s">
        <v>35</v>
      </c>
      <c r="F15" s="60" t="s">
        <v>68</v>
      </c>
      <c r="G15" s="152"/>
      <c r="H15" s="61" t="s">
        <v>37</v>
      </c>
      <c r="I15" s="62"/>
      <c r="J15" s="63"/>
      <c r="K15" s="64"/>
      <c r="L15" s="77"/>
      <c r="M15" s="66"/>
      <c r="N15" s="66"/>
      <c r="O15" s="67"/>
      <c r="P15" s="68">
        <f>D15*Q15</f>
        <v>150</v>
      </c>
      <c r="Q15" s="69">
        <v>150</v>
      </c>
      <c r="R15" s="157"/>
      <c r="S15" s="70">
        <f>D15*R15</f>
        <v>0</v>
      </c>
      <c r="T15" s="71" t="str">
        <f t="shared" si="2"/>
        <v xml:space="preserve"> </v>
      </c>
      <c r="U15" s="72"/>
      <c r="V15" s="79"/>
    </row>
    <row r="16" spans="1:22" ht="140.25" customHeight="1" x14ac:dyDescent="0.25">
      <c r="A16" s="37"/>
      <c r="B16" s="56">
        <v>10</v>
      </c>
      <c r="C16" s="80" t="s">
        <v>42</v>
      </c>
      <c r="D16" s="58">
        <v>14</v>
      </c>
      <c r="E16" s="59" t="s">
        <v>35</v>
      </c>
      <c r="F16" s="60" t="s">
        <v>69</v>
      </c>
      <c r="G16" s="152"/>
      <c r="H16" s="61" t="s">
        <v>37</v>
      </c>
      <c r="I16" s="62"/>
      <c r="J16" s="63"/>
      <c r="K16" s="64"/>
      <c r="L16" s="77"/>
      <c r="M16" s="66"/>
      <c r="N16" s="66"/>
      <c r="O16" s="67"/>
      <c r="P16" s="68">
        <f>D16*Q16</f>
        <v>2100</v>
      </c>
      <c r="Q16" s="69">
        <v>150</v>
      </c>
      <c r="R16" s="157"/>
      <c r="S16" s="70">
        <f>D16*R16</f>
        <v>0</v>
      </c>
      <c r="T16" s="71" t="str">
        <f t="shared" ref="T16:T17" si="3">IF(ISNUMBER(R16), IF(R16&gt;Q16,"NEVYHOVUJE","VYHOVUJE")," ")</f>
        <v xml:space="preserve"> </v>
      </c>
      <c r="U16" s="72"/>
      <c r="V16" s="73" t="s">
        <v>15</v>
      </c>
    </row>
    <row r="17" spans="1:22" ht="94.5" customHeight="1" x14ac:dyDescent="0.25">
      <c r="A17" s="37"/>
      <c r="B17" s="56">
        <v>11</v>
      </c>
      <c r="C17" s="80" t="s">
        <v>43</v>
      </c>
      <c r="D17" s="58">
        <v>3</v>
      </c>
      <c r="E17" s="59" t="s">
        <v>35</v>
      </c>
      <c r="F17" s="60" t="s">
        <v>70</v>
      </c>
      <c r="G17" s="152"/>
      <c r="H17" s="61" t="s">
        <v>37</v>
      </c>
      <c r="I17" s="62"/>
      <c r="J17" s="63"/>
      <c r="K17" s="64"/>
      <c r="L17" s="77"/>
      <c r="M17" s="66"/>
      <c r="N17" s="66"/>
      <c r="O17" s="67"/>
      <c r="P17" s="68">
        <f>D17*Q17</f>
        <v>750</v>
      </c>
      <c r="Q17" s="69">
        <v>250</v>
      </c>
      <c r="R17" s="157"/>
      <c r="S17" s="70">
        <f>D17*R17</f>
        <v>0</v>
      </c>
      <c r="T17" s="71" t="str">
        <f t="shared" si="3"/>
        <v xml:space="preserve"> </v>
      </c>
      <c r="U17" s="72"/>
      <c r="V17" s="78" t="s">
        <v>16</v>
      </c>
    </row>
    <row r="18" spans="1:22" ht="59.25" customHeight="1" x14ac:dyDescent="0.25">
      <c r="A18" s="37"/>
      <c r="B18" s="56">
        <v>12</v>
      </c>
      <c r="C18" s="57" t="s">
        <v>71</v>
      </c>
      <c r="D18" s="58">
        <v>3</v>
      </c>
      <c r="E18" s="59" t="s">
        <v>35</v>
      </c>
      <c r="F18" s="60" t="s">
        <v>73</v>
      </c>
      <c r="G18" s="152"/>
      <c r="H18" s="61" t="s">
        <v>37</v>
      </c>
      <c r="I18" s="62"/>
      <c r="J18" s="63"/>
      <c r="K18" s="64"/>
      <c r="L18" s="77"/>
      <c r="M18" s="66"/>
      <c r="N18" s="66"/>
      <c r="O18" s="67"/>
      <c r="P18" s="68">
        <f>D18*Q18</f>
        <v>330</v>
      </c>
      <c r="Q18" s="69">
        <v>110</v>
      </c>
      <c r="R18" s="157"/>
      <c r="S18" s="70">
        <f>D18*R18</f>
        <v>0</v>
      </c>
      <c r="T18" s="71" t="str">
        <f t="shared" si="2"/>
        <v xml:space="preserve"> </v>
      </c>
      <c r="U18" s="72"/>
      <c r="V18" s="81"/>
    </row>
    <row r="19" spans="1:22" ht="45.75" customHeight="1" thickBot="1" x14ac:dyDescent="0.3">
      <c r="A19" s="37"/>
      <c r="B19" s="82">
        <v>13</v>
      </c>
      <c r="C19" s="83" t="s">
        <v>44</v>
      </c>
      <c r="D19" s="84">
        <v>2</v>
      </c>
      <c r="E19" s="85" t="s">
        <v>35</v>
      </c>
      <c r="F19" s="86" t="s">
        <v>72</v>
      </c>
      <c r="G19" s="153"/>
      <c r="H19" s="87" t="s">
        <v>37</v>
      </c>
      <c r="I19" s="62"/>
      <c r="J19" s="63"/>
      <c r="K19" s="64"/>
      <c r="L19" s="77"/>
      <c r="M19" s="66"/>
      <c r="N19" s="66"/>
      <c r="O19" s="67"/>
      <c r="P19" s="88">
        <f>D19*Q19</f>
        <v>1200</v>
      </c>
      <c r="Q19" s="89">
        <v>600</v>
      </c>
      <c r="R19" s="158"/>
      <c r="S19" s="90">
        <f>D19*R19</f>
        <v>0</v>
      </c>
      <c r="T19" s="91" t="str">
        <f t="shared" si="2"/>
        <v xml:space="preserve"> </v>
      </c>
      <c r="U19" s="72"/>
      <c r="V19" s="81"/>
    </row>
    <row r="20" spans="1:22" ht="96.75" customHeight="1" x14ac:dyDescent="0.25">
      <c r="A20" s="37"/>
      <c r="B20" s="92">
        <v>14</v>
      </c>
      <c r="C20" s="93" t="s">
        <v>74</v>
      </c>
      <c r="D20" s="94">
        <v>1</v>
      </c>
      <c r="E20" s="95" t="s">
        <v>35</v>
      </c>
      <c r="F20" s="96" t="s">
        <v>80</v>
      </c>
      <c r="G20" s="154"/>
      <c r="H20" s="97" t="s">
        <v>37</v>
      </c>
      <c r="I20" s="98" t="s">
        <v>48</v>
      </c>
      <c r="J20" s="98" t="s">
        <v>37</v>
      </c>
      <c r="K20" s="99"/>
      <c r="L20" s="100" t="s">
        <v>77</v>
      </c>
      <c r="M20" s="101" t="s">
        <v>78</v>
      </c>
      <c r="N20" s="101" t="s">
        <v>79</v>
      </c>
      <c r="O20" s="102" t="s">
        <v>47</v>
      </c>
      <c r="P20" s="103">
        <f>D20*Q20</f>
        <v>1950</v>
      </c>
      <c r="Q20" s="104">
        <v>1950</v>
      </c>
      <c r="R20" s="159"/>
      <c r="S20" s="105">
        <f>D20*R20</f>
        <v>0</v>
      </c>
      <c r="T20" s="106" t="str">
        <f t="shared" ref="T20:T22" si="4">IF(ISNUMBER(R20), IF(R20&gt;Q20,"NEVYHOVUJE","VYHOVUJE")," ")</f>
        <v xml:space="preserve"> </v>
      </c>
      <c r="U20" s="107"/>
      <c r="V20" s="108" t="s">
        <v>14</v>
      </c>
    </row>
    <row r="21" spans="1:22" ht="51" customHeight="1" x14ac:dyDescent="0.25">
      <c r="A21" s="37"/>
      <c r="B21" s="56">
        <v>15</v>
      </c>
      <c r="C21" s="109" t="s">
        <v>75</v>
      </c>
      <c r="D21" s="58">
        <v>1</v>
      </c>
      <c r="E21" s="59" t="s">
        <v>35</v>
      </c>
      <c r="F21" s="110" t="s">
        <v>81</v>
      </c>
      <c r="G21" s="152"/>
      <c r="H21" s="61" t="s">
        <v>37</v>
      </c>
      <c r="I21" s="111"/>
      <c r="J21" s="111"/>
      <c r="K21" s="64"/>
      <c r="L21" s="76"/>
      <c r="M21" s="66"/>
      <c r="N21" s="66"/>
      <c r="O21" s="67"/>
      <c r="P21" s="68">
        <f>D21*Q21</f>
        <v>1000</v>
      </c>
      <c r="Q21" s="69">
        <v>1000</v>
      </c>
      <c r="R21" s="157"/>
      <c r="S21" s="70">
        <f>D21*R21</f>
        <v>0</v>
      </c>
      <c r="T21" s="71" t="str">
        <f t="shared" si="4"/>
        <v xml:space="preserve"> </v>
      </c>
      <c r="U21" s="72"/>
      <c r="V21" s="73" t="s">
        <v>12</v>
      </c>
    </row>
    <row r="22" spans="1:22" ht="52.5" customHeight="1" thickBot="1" x14ac:dyDescent="0.3">
      <c r="A22" s="37"/>
      <c r="B22" s="112">
        <v>16</v>
      </c>
      <c r="C22" s="113" t="s">
        <v>76</v>
      </c>
      <c r="D22" s="114">
        <v>1</v>
      </c>
      <c r="E22" s="115" t="s">
        <v>35</v>
      </c>
      <c r="F22" s="116" t="s">
        <v>82</v>
      </c>
      <c r="G22" s="155"/>
      <c r="H22" s="117" t="s">
        <v>37</v>
      </c>
      <c r="I22" s="118"/>
      <c r="J22" s="118"/>
      <c r="K22" s="119"/>
      <c r="L22" s="120"/>
      <c r="M22" s="121"/>
      <c r="N22" s="121"/>
      <c r="O22" s="122"/>
      <c r="P22" s="123">
        <f>D22*Q22</f>
        <v>450</v>
      </c>
      <c r="Q22" s="124">
        <v>450</v>
      </c>
      <c r="R22" s="160"/>
      <c r="S22" s="125">
        <f>D22*R22</f>
        <v>0</v>
      </c>
      <c r="T22" s="126" t="str">
        <f t="shared" si="4"/>
        <v xml:space="preserve"> </v>
      </c>
      <c r="U22" s="127"/>
      <c r="V22" s="128" t="s">
        <v>19</v>
      </c>
    </row>
    <row r="23" spans="1:22" ht="17.45" customHeight="1" thickTop="1" thickBot="1" x14ac:dyDescent="0.3">
      <c r="C23" s="1"/>
      <c r="D23" s="1"/>
      <c r="E23" s="1"/>
      <c r="F23" s="1"/>
      <c r="G23" s="1"/>
      <c r="H23" s="1"/>
      <c r="I23" s="1"/>
      <c r="J23" s="1"/>
      <c r="N23" s="1"/>
      <c r="O23" s="1"/>
      <c r="P23" s="1"/>
    </row>
    <row r="24" spans="1:22" ht="51.75" customHeight="1" thickTop="1" thickBot="1" x14ac:dyDescent="0.3">
      <c r="B24" s="129" t="s">
        <v>34</v>
      </c>
      <c r="C24" s="129"/>
      <c r="D24" s="129"/>
      <c r="E24" s="129"/>
      <c r="F24" s="129"/>
      <c r="G24" s="129"/>
      <c r="H24" s="130"/>
      <c r="I24" s="130"/>
      <c r="J24" s="131"/>
      <c r="K24" s="131"/>
      <c r="L24" s="27"/>
      <c r="M24" s="27"/>
      <c r="N24" s="27"/>
      <c r="O24" s="132"/>
      <c r="P24" s="132"/>
      <c r="Q24" s="133" t="s">
        <v>9</v>
      </c>
      <c r="R24" s="134" t="s">
        <v>10</v>
      </c>
      <c r="S24" s="135"/>
      <c r="T24" s="136"/>
      <c r="U24" s="137"/>
      <c r="V24" s="138"/>
    </row>
    <row r="25" spans="1:22" ht="50.45" customHeight="1" thickTop="1" thickBot="1" x14ac:dyDescent="0.3">
      <c r="B25" s="139" t="s">
        <v>33</v>
      </c>
      <c r="C25" s="139"/>
      <c r="D25" s="139"/>
      <c r="E25" s="139"/>
      <c r="F25" s="139"/>
      <c r="G25" s="139"/>
      <c r="H25" s="139"/>
      <c r="I25" s="140"/>
      <c r="L25" s="7"/>
      <c r="M25" s="7"/>
      <c r="N25" s="7"/>
      <c r="O25" s="141"/>
      <c r="P25" s="141"/>
      <c r="Q25" s="142">
        <f>SUM(P7:P22)</f>
        <v>108560</v>
      </c>
      <c r="R25" s="143">
        <f>SUM(S7:S22)</f>
        <v>0</v>
      </c>
      <c r="S25" s="144"/>
      <c r="T25" s="145"/>
    </row>
    <row r="26" spans="1:22" ht="15.75" thickTop="1" x14ac:dyDescent="0.25">
      <c r="B26" s="146" t="s">
        <v>38</v>
      </c>
      <c r="C26" s="146"/>
      <c r="D26" s="146"/>
      <c r="E26" s="146"/>
      <c r="F26" s="146"/>
      <c r="G26" s="14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1:22" x14ac:dyDescent="0.25">
      <c r="B27" s="147"/>
      <c r="C27" s="147"/>
      <c r="D27" s="147"/>
      <c r="E27" s="147"/>
      <c r="F27" s="147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1:22" x14ac:dyDescent="0.25">
      <c r="B28" s="147"/>
      <c r="C28" s="147"/>
      <c r="D28" s="147"/>
      <c r="E28" s="147"/>
      <c r="F28" s="147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1:22" x14ac:dyDescent="0.25">
      <c r="B29" s="147"/>
      <c r="C29" s="147"/>
      <c r="D29" s="147"/>
      <c r="E29" s="147"/>
      <c r="F29" s="147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1:22" ht="19.899999999999999" customHeight="1" x14ac:dyDescent="0.25">
      <c r="C30" s="131"/>
      <c r="D30" s="148"/>
      <c r="E30" s="131"/>
      <c r="F30" s="131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1:22" ht="19.899999999999999" customHeight="1" x14ac:dyDescent="0.25">
      <c r="H31" s="150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1:22" ht="19.899999999999999" customHeight="1" x14ac:dyDescent="0.25">
      <c r="C32" s="131"/>
      <c r="D32" s="148"/>
      <c r="E32" s="131"/>
      <c r="F32" s="131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31"/>
      <c r="D33" s="148"/>
      <c r="E33" s="131"/>
      <c r="F33" s="131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31"/>
      <c r="D34" s="148"/>
      <c r="E34" s="131"/>
      <c r="F34" s="131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31"/>
      <c r="D35" s="148"/>
      <c r="E35" s="131"/>
      <c r="F35" s="131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31"/>
      <c r="D36" s="148"/>
      <c r="E36" s="131"/>
      <c r="F36" s="131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31"/>
      <c r="D37" s="148"/>
      <c r="E37" s="131"/>
      <c r="F37" s="131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31"/>
      <c r="D38" s="148"/>
      <c r="E38" s="131"/>
      <c r="F38" s="131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31"/>
      <c r="D39" s="148"/>
      <c r="E39" s="131"/>
      <c r="F39" s="131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31"/>
      <c r="D40" s="148"/>
      <c r="E40" s="131"/>
      <c r="F40" s="131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31"/>
      <c r="D41" s="148"/>
      <c r="E41" s="131"/>
      <c r="F41" s="131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31"/>
      <c r="D42" s="148"/>
      <c r="E42" s="131"/>
      <c r="F42" s="131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31"/>
      <c r="D43" s="148"/>
      <c r="E43" s="131"/>
      <c r="F43" s="131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31"/>
      <c r="D44" s="148"/>
      <c r="E44" s="131"/>
      <c r="F44" s="131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31"/>
      <c r="D45" s="148"/>
      <c r="E45" s="131"/>
      <c r="F45" s="131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31"/>
      <c r="D46" s="148"/>
      <c r="E46" s="131"/>
      <c r="F46" s="131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31"/>
      <c r="D47" s="148"/>
      <c r="E47" s="131"/>
      <c r="F47" s="131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31"/>
      <c r="D48" s="148"/>
      <c r="E48" s="131"/>
      <c r="F48" s="131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31"/>
      <c r="D49" s="148"/>
      <c r="E49" s="131"/>
      <c r="F49" s="131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31"/>
      <c r="D50" s="148"/>
      <c r="E50" s="131"/>
      <c r="F50" s="131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31"/>
      <c r="D51" s="148"/>
      <c r="E51" s="131"/>
      <c r="F51" s="131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31"/>
      <c r="D52" s="148"/>
      <c r="E52" s="131"/>
      <c r="F52" s="131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31"/>
      <c r="D53" s="148"/>
      <c r="E53" s="131"/>
      <c r="F53" s="131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31"/>
      <c r="D54" s="148"/>
      <c r="E54" s="131"/>
      <c r="F54" s="131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31"/>
      <c r="D55" s="148"/>
      <c r="E55" s="131"/>
      <c r="F55" s="131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31"/>
      <c r="D56" s="148"/>
      <c r="E56" s="131"/>
      <c r="F56" s="131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31"/>
      <c r="D57" s="148"/>
      <c r="E57" s="131"/>
      <c r="F57" s="131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31"/>
      <c r="D58" s="148"/>
      <c r="E58" s="131"/>
      <c r="F58" s="131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31"/>
      <c r="D59" s="148"/>
      <c r="E59" s="131"/>
      <c r="F59" s="131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31"/>
      <c r="D60" s="148"/>
      <c r="E60" s="131"/>
      <c r="F60" s="131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31"/>
      <c r="D61" s="148"/>
      <c r="E61" s="131"/>
      <c r="F61" s="131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31"/>
      <c r="D62" s="148"/>
      <c r="E62" s="131"/>
      <c r="F62" s="131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31"/>
      <c r="D63" s="148"/>
      <c r="E63" s="131"/>
      <c r="F63" s="131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31"/>
      <c r="D64" s="148"/>
      <c r="E64" s="131"/>
      <c r="F64" s="131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31"/>
      <c r="D65" s="148"/>
      <c r="E65" s="131"/>
      <c r="F65" s="131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31"/>
      <c r="D66" s="148"/>
      <c r="E66" s="131"/>
      <c r="F66" s="131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31"/>
      <c r="D67" s="148"/>
      <c r="E67" s="131"/>
      <c r="F67" s="131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31"/>
      <c r="D68" s="148"/>
      <c r="E68" s="131"/>
      <c r="F68" s="131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31"/>
      <c r="D69" s="148"/>
      <c r="E69" s="131"/>
      <c r="F69" s="131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31"/>
      <c r="D70" s="148"/>
      <c r="E70" s="131"/>
      <c r="F70" s="131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31"/>
      <c r="D71" s="148"/>
      <c r="E71" s="131"/>
      <c r="F71" s="131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31"/>
      <c r="D72" s="148"/>
      <c r="E72" s="131"/>
      <c r="F72" s="131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31"/>
      <c r="D73" s="148"/>
      <c r="E73" s="131"/>
      <c r="F73" s="131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31"/>
      <c r="D74" s="148"/>
      <c r="E74" s="131"/>
      <c r="F74" s="131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31"/>
      <c r="D75" s="148"/>
      <c r="E75" s="131"/>
      <c r="F75" s="131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31"/>
      <c r="D76" s="148"/>
      <c r="E76" s="131"/>
      <c r="F76" s="131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31"/>
      <c r="D77" s="148"/>
      <c r="E77" s="131"/>
      <c r="F77" s="131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31"/>
      <c r="D78" s="148"/>
      <c r="E78" s="131"/>
      <c r="F78" s="131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31"/>
      <c r="D79" s="148"/>
      <c r="E79" s="131"/>
      <c r="F79" s="131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31"/>
      <c r="D80" s="148"/>
      <c r="E80" s="131"/>
      <c r="F80" s="131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31"/>
      <c r="D81" s="148"/>
      <c r="E81" s="131"/>
      <c r="F81" s="131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31"/>
      <c r="D82" s="148"/>
      <c r="E82" s="131"/>
      <c r="F82" s="131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31"/>
      <c r="D83" s="148"/>
      <c r="E83" s="131"/>
      <c r="F83" s="131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31"/>
      <c r="D84" s="148"/>
      <c r="E84" s="131"/>
      <c r="F84" s="131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31"/>
      <c r="D85" s="148"/>
      <c r="E85" s="131"/>
      <c r="F85" s="131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31"/>
      <c r="D86" s="148"/>
      <c r="E86" s="131"/>
      <c r="F86" s="131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31"/>
      <c r="D87" s="148"/>
      <c r="E87" s="131"/>
      <c r="F87" s="131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31"/>
      <c r="D88" s="148"/>
      <c r="E88" s="131"/>
      <c r="F88" s="131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31"/>
      <c r="D89" s="148"/>
      <c r="E89" s="131"/>
      <c r="F89" s="131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31"/>
      <c r="D90" s="148"/>
      <c r="E90" s="131"/>
      <c r="F90" s="131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31"/>
      <c r="D91" s="148"/>
      <c r="E91" s="131"/>
      <c r="F91" s="131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31"/>
      <c r="D92" s="148"/>
      <c r="E92" s="131"/>
      <c r="F92" s="131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31"/>
      <c r="D93" s="148"/>
      <c r="E93" s="131"/>
      <c r="F93" s="131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31"/>
      <c r="D94" s="148"/>
      <c r="E94" s="131"/>
      <c r="F94" s="131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31"/>
      <c r="D95" s="148"/>
      <c r="E95" s="131"/>
      <c r="F95" s="131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31"/>
      <c r="D96" s="148"/>
      <c r="E96" s="131"/>
      <c r="F96" s="131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31"/>
      <c r="D97" s="148"/>
      <c r="E97" s="131"/>
      <c r="F97" s="131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31"/>
      <c r="D98" s="148"/>
      <c r="E98" s="131"/>
      <c r="F98" s="131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31"/>
      <c r="D99" s="148"/>
      <c r="E99" s="131"/>
      <c r="F99" s="131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31"/>
      <c r="D100" s="148"/>
      <c r="E100" s="131"/>
      <c r="F100" s="131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31"/>
      <c r="D101" s="148"/>
      <c r="E101" s="131"/>
      <c r="F101" s="131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31"/>
      <c r="D102" s="148"/>
      <c r="E102" s="131"/>
      <c r="F102" s="131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31"/>
      <c r="D103" s="148"/>
      <c r="E103" s="131"/>
      <c r="F103" s="131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31"/>
      <c r="D104" s="148"/>
      <c r="E104" s="131"/>
      <c r="F104" s="131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899999999999999" customHeight="1" x14ac:dyDescent="0.25">
      <c r="C105" s="131"/>
      <c r="D105" s="148"/>
      <c r="E105" s="131"/>
      <c r="F105" s="131"/>
      <c r="G105" s="16"/>
      <c r="H105" s="16"/>
      <c r="I105" s="11"/>
      <c r="J105" s="11"/>
      <c r="K105" s="11"/>
      <c r="L105" s="11"/>
      <c r="M105" s="11"/>
      <c r="N105" s="17"/>
      <c r="O105" s="17"/>
      <c r="P105" s="17"/>
      <c r="Q105" s="11"/>
      <c r="R105" s="11"/>
      <c r="S105" s="11"/>
    </row>
    <row r="106" spans="3:19" ht="19.899999999999999" customHeight="1" x14ac:dyDescent="0.25">
      <c r="C106" s="131"/>
      <c r="D106" s="148"/>
      <c r="E106" s="131"/>
      <c r="F106" s="131"/>
      <c r="G106" s="16"/>
      <c r="H106" s="16"/>
      <c r="I106" s="11"/>
      <c r="J106" s="11"/>
      <c r="K106" s="11"/>
      <c r="L106" s="11"/>
      <c r="M106" s="11"/>
      <c r="N106" s="17"/>
      <c r="O106" s="17"/>
      <c r="P106" s="17"/>
      <c r="Q106" s="11"/>
      <c r="R106" s="11"/>
      <c r="S106" s="11"/>
    </row>
    <row r="107" spans="3:19" ht="19.899999999999999" customHeight="1" x14ac:dyDescent="0.25">
      <c r="C107" s="131"/>
      <c r="D107" s="148"/>
      <c r="E107" s="131"/>
      <c r="F107" s="131"/>
      <c r="G107" s="16"/>
      <c r="H107" s="16"/>
      <c r="I107" s="11"/>
      <c r="J107" s="11"/>
      <c r="K107" s="11"/>
      <c r="L107" s="11"/>
      <c r="M107" s="11"/>
      <c r="N107" s="17"/>
      <c r="O107" s="17"/>
      <c r="P107" s="17"/>
      <c r="Q107" s="11"/>
      <c r="R107" s="11"/>
      <c r="S107" s="11"/>
    </row>
    <row r="108" spans="3:19" ht="19.899999999999999" customHeight="1" x14ac:dyDescent="0.25">
      <c r="C108" s="131"/>
      <c r="D108" s="148"/>
      <c r="E108" s="131"/>
      <c r="F108" s="131"/>
      <c r="G108" s="16"/>
      <c r="H108" s="16"/>
      <c r="I108" s="11"/>
      <c r="J108" s="11"/>
      <c r="K108" s="11"/>
      <c r="L108" s="11"/>
      <c r="M108" s="11"/>
      <c r="N108" s="17"/>
      <c r="O108" s="17"/>
      <c r="P108" s="17"/>
      <c r="Q108" s="11"/>
      <c r="R108" s="11"/>
      <c r="S108" s="11"/>
    </row>
    <row r="109" spans="3:19" ht="19.899999999999999" customHeight="1" x14ac:dyDescent="0.25">
      <c r="C109" s="131"/>
      <c r="D109" s="148"/>
      <c r="E109" s="131"/>
      <c r="F109" s="131"/>
      <c r="G109" s="16"/>
      <c r="H109" s="16"/>
      <c r="I109" s="11"/>
      <c r="J109" s="11"/>
      <c r="K109" s="11"/>
      <c r="L109" s="11"/>
      <c r="M109" s="11"/>
      <c r="N109" s="17"/>
      <c r="O109" s="17"/>
      <c r="P109" s="17"/>
      <c r="Q109" s="11"/>
      <c r="R109" s="11"/>
      <c r="S109" s="11"/>
    </row>
    <row r="110" spans="3:19" ht="19.899999999999999" customHeight="1" x14ac:dyDescent="0.25">
      <c r="C110" s="131"/>
      <c r="D110" s="148"/>
      <c r="E110" s="131"/>
      <c r="F110" s="131"/>
      <c r="G110" s="16"/>
      <c r="H110" s="16"/>
      <c r="I110" s="11"/>
      <c r="J110" s="11"/>
      <c r="K110" s="11"/>
      <c r="L110" s="11"/>
      <c r="M110" s="11"/>
      <c r="N110" s="17"/>
      <c r="O110" s="17"/>
      <c r="P110" s="17"/>
      <c r="Q110" s="11"/>
      <c r="R110" s="11"/>
      <c r="S110" s="11"/>
    </row>
    <row r="111" spans="3:19" ht="19.899999999999999" customHeight="1" x14ac:dyDescent="0.25">
      <c r="C111" s="131"/>
      <c r="D111" s="148"/>
      <c r="E111" s="131"/>
      <c r="F111" s="131"/>
      <c r="G111" s="16"/>
      <c r="H111" s="16"/>
      <c r="I111" s="11"/>
      <c r="J111" s="11"/>
      <c r="K111" s="11"/>
      <c r="L111" s="11"/>
      <c r="M111" s="11"/>
      <c r="N111" s="17"/>
      <c r="O111" s="17"/>
      <c r="P111" s="17"/>
    </row>
    <row r="112" spans="3:19" ht="19.899999999999999" customHeight="1" x14ac:dyDescent="0.25">
      <c r="C112" s="1"/>
      <c r="E112" s="1"/>
      <c r="F112" s="1"/>
      <c r="J112" s="1"/>
    </row>
    <row r="113" spans="3:10" ht="19.899999999999999" customHeight="1" x14ac:dyDescent="0.25">
      <c r="C113" s="1"/>
      <c r="E113" s="1"/>
      <c r="F113" s="1"/>
      <c r="J113" s="1"/>
    </row>
    <row r="114" spans="3:10" ht="19.899999999999999" customHeight="1" x14ac:dyDescent="0.25">
      <c r="C114" s="1"/>
      <c r="E114" s="1"/>
      <c r="F114" s="1"/>
      <c r="J114" s="1"/>
    </row>
    <row r="115" spans="3:10" ht="19.899999999999999" customHeight="1" x14ac:dyDescent="0.25">
      <c r="C115" s="1"/>
      <c r="E115" s="1"/>
      <c r="F115" s="1"/>
      <c r="J115" s="1"/>
    </row>
    <row r="116" spans="3:10" ht="19.899999999999999" customHeight="1" x14ac:dyDescent="0.25">
      <c r="C116" s="1"/>
      <c r="E116" s="1"/>
      <c r="F116" s="1"/>
      <c r="J116" s="1"/>
    </row>
    <row r="117" spans="3:10" ht="19.899999999999999" customHeight="1" x14ac:dyDescent="0.25">
      <c r="C117" s="1"/>
      <c r="E117" s="1"/>
      <c r="F117" s="1"/>
      <c r="J117" s="1"/>
    </row>
    <row r="118" spans="3:10" ht="19.899999999999999" customHeight="1" x14ac:dyDescent="0.25">
      <c r="C118" s="1"/>
      <c r="E118" s="1"/>
      <c r="F118" s="1"/>
      <c r="J118" s="1"/>
    </row>
    <row r="119" spans="3:10" ht="19.899999999999999" customHeight="1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  <row r="237" spans="3:10" x14ac:dyDescent="0.25">
      <c r="C237" s="1"/>
      <c r="E237" s="1"/>
      <c r="F237" s="1"/>
      <c r="J237" s="1"/>
    </row>
    <row r="238" spans="3:10" x14ac:dyDescent="0.25">
      <c r="C238" s="1"/>
      <c r="E238" s="1"/>
      <c r="F238" s="1"/>
      <c r="J238" s="1"/>
    </row>
    <row r="239" spans="3:10" x14ac:dyDescent="0.25">
      <c r="C239" s="1"/>
      <c r="E239" s="1"/>
      <c r="F239" s="1"/>
      <c r="J239" s="1"/>
    </row>
    <row r="240" spans="3:10" x14ac:dyDescent="0.25">
      <c r="C240" s="1"/>
      <c r="E240" s="1"/>
      <c r="F240" s="1"/>
      <c r="J240" s="1"/>
    </row>
    <row r="241" spans="3:10" x14ac:dyDescent="0.25">
      <c r="C241" s="1"/>
      <c r="E241" s="1"/>
      <c r="F241" s="1"/>
      <c r="J241" s="1"/>
    </row>
    <row r="242" spans="3:10" x14ac:dyDescent="0.25">
      <c r="C242" s="1"/>
      <c r="E242" s="1"/>
      <c r="F242" s="1"/>
      <c r="J242" s="1"/>
    </row>
  </sheetData>
  <sheetProtection algorithmName="SHA-512" hashValue="r6OuoNaw8Udn8VMJtUmd7wKNy3mjNCG99MhGeMiixtL5DwvGeqAoNFWXh0P4ig+QMpnOb7T0vnqiwvvr5FjbAw==" saltValue="7H1brxBDLqQBwTBS+NY1Mg==" spinCount="100000" sheet="1" objects="1" scenarios="1"/>
  <mergeCells count="27">
    <mergeCell ref="B1:D1"/>
    <mergeCell ref="G5:H5"/>
    <mergeCell ref="G2:N3"/>
    <mergeCell ref="B26:G26"/>
    <mergeCell ref="V14:V15"/>
    <mergeCell ref="I20:I22"/>
    <mergeCell ref="J20:J22"/>
    <mergeCell ref="K20:K22"/>
    <mergeCell ref="L21:L22"/>
    <mergeCell ref="M20:M22"/>
    <mergeCell ref="N20:N22"/>
    <mergeCell ref="O20:O22"/>
    <mergeCell ref="U20:U22"/>
    <mergeCell ref="N7:N19"/>
    <mergeCell ref="O7:O19"/>
    <mergeCell ref="B24:G24"/>
    <mergeCell ref="B25:H25"/>
    <mergeCell ref="V17:V19"/>
    <mergeCell ref="I7:I19"/>
    <mergeCell ref="J7:J19"/>
    <mergeCell ref="K7:K19"/>
    <mergeCell ref="L7:L8"/>
    <mergeCell ref="L11:L19"/>
    <mergeCell ref="M7:M19"/>
    <mergeCell ref="U7:U19"/>
    <mergeCell ref="R25:T25"/>
    <mergeCell ref="R24:T24"/>
  </mergeCells>
  <conditionalFormatting sqref="B7:B22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:D22">
    <cfRule type="containsBlanks" dxfId="6" priority="1">
      <formula>LEN(TRIM(D7))=0</formula>
    </cfRule>
  </conditionalFormatting>
  <conditionalFormatting sqref="R7:R22 G7:H22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22">
    <cfRule type="notContainsBlanks" dxfId="2" priority="70">
      <formula>LEN(TRIM(G7))&gt;0</formula>
    </cfRule>
  </conditionalFormatting>
  <conditionalFormatting sqref="T7:T22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showInputMessage="1" showErrorMessage="1" sqref="E7:E22" xr:uid="{8C26EAE3-16EE-4825-9C10-C919BCF6B1BA}">
      <formula1>"ks,bal,sada,m,"</formula1>
    </dataValidation>
    <dataValidation type="list" allowBlank="1" showInputMessage="1" showErrorMessage="1" sqref="J7" xr:uid="{3B8420CF-8982-48FF-9697-F4D9310CC1A4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E9C47DF-8501-4143-8EFD-FBFED8AB0A60}">
          <x14:formula1>
            <xm:f>#REF!</xm:f>
          </x14:formula1>
          <xm:sqref>V7:V14 V16:V17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2024-05-30T10:43:01Z</cp:lastPrinted>
  <dcterms:created xsi:type="dcterms:W3CDTF">2014-03-05T12:43:32Z</dcterms:created>
  <dcterms:modified xsi:type="dcterms:W3CDTF">2024-05-30T11:24:35Z</dcterms:modified>
</cp:coreProperties>
</file>